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526"/>
  <workbookPr showInkAnnotation="0" autoCompressPictures="0"/>
  <bookViews>
    <workbookView xWindow="680" yWindow="0" windowWidth="26220" windowHeight="16060" tabRatio="500"/>
  </bookViews>
  <sheets>
    <sheet name="室温" sheetId="1" r:id="rId1"/>
    <sheet name="温度変化" sheetId="2" r:id="rId2"/>
  </sheets>
  <definedNames>
    <definedName name="_xlnm.Print_Area" localSheetId="1">温度変化!$A$2:$K$32</definedName>
    <definedName name="_xlnm.Print_Area" localSheetId="0">室温!$A$1:$F$31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" i="2" l="1"/>
  <c r="I3" i="2"/>
  <c r="C4" i="2"/>
  <c r="I4" i="2"/>
  <c r="C5" i="2"/>
  <c r="I5" i="2"/>
  <c r="I6" i="2"/>
  <c r="C7" i="2"/>
  <c r="I7" i="2"/>
  <c r="C8" i="2"/>
  <c r="I8" i="2"/>
  <c r="C9" i="2"/>
  <c r="I9" i="2"/>
  <c r="C10" i="2"/>
  <c r="I10" i="2"/>
  <c r="C11" i="2"/>
  <c r="I11" i="2"/>
  <c r="C12" i="2"/>
  <c r="I12" i="2"/>
  <c r="C13" i="2"/>
  <c r="I13" i="2"/>
  <c r="C14" i="2"/>
  <c r="I14" i="2"/>
  <c r="C15" i="2"/>
  <c r="I15" i="2"/>
  <c r="C16" i="2"/>
  <c r="I16" i="2"/>
  <c r="C17" i="2"/>
  <c r="I17" i="2"/>
  <c r="C18" i="2"/>
  <c r="I18" i="2"/>
  <c r="C19" i="2"/>
  <c r="I19" i="2"/>
  <c r="C20" i="2"/>
  <c r="I20" i="2"/>
  <c r="C21" i="2"/>
  <c r="I21" i="2"/>
  <c r="C22" i="2"/>
  <c r="I22" i="2"/>
  <c r="C23" i="2"/>
  <c r="I23" i="2"/>
  <c r="C24" i="2"/>
  <c r="I24" i="2"/>
  <c r="C25" i="2"/>
  <c r="I25" i="2"/>
  <c r="C26" i="2"/>
  <c r="I26" i="2"/>
  <c r="I27" i="2"/>
  <c r="I28" i="2"/>
  <c r="I29" i="2"/>
  <c r="I30" i="2"/>
  <c r="I31" i="2"/>
  <c r="I32" i="2"/>
  <c r="C6" i="2"/>
  <c r="C27" i="2"/>
  <c r="C28" i="2"/>
  <c r="C29" i="2"/>
  <c r="C30" i="2"/>
  <c r="C31" i="2"/>
  <c r="C32" i="2"/>
  <c r="E1" i="2"/>
  <c r="D3" i="2"/>
  <c r="D15" i="2"/>
  <c r="D4" i="2"/>
  <c r="D5" i="2"/>
  <c r="D6" i="2"/>
  <c r="D7" i="2"/>
  <c r="D8" i="2"/>
  <c r="D9" i="2"/>
  <c r="D10" i="2"/>
  <c r="D11" i="2"/>
  <c r="D12" i="2"/>
  <c r="D13" i="2"/>
  <c r="D14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J4" i="2"/>
  <c r="K4" i="2"/>
  <c r="J5" i="2"/>
  <c r="K5" i="2"/>
  <c r="J6" i="2"/>
  <c r="K6" i="2"/>
  <c r="J7" i="2"/>
  <c r="K7" i="2"/>
  <c r="J8" i="2"/>
  <c r="K8" i="2"/>
  <c r="J9" i="2"/>
  <c r="K9" i="2"/>
  <c r="J10" i="2"/>
  <c r="K10" i="2"/>
  <c r="J11" i="2"/>
  <c r="K11" i="2"/>
  <c r="J12" i="2"/>
  <c r="K12" i="2"/>
  <c r="J13" i="2"/>
  <c r="K13" i="2"/>
  <c r="J14" i="2"/>
  <c r="K14" i="2"/>
  <c r="J15" i="2"/>
  <c r="K15" i="2"/>
  <c r="J16" i="2"/>
  <c r="K16" i="2"/>
  <c r="J17" i="2"/>
  <c r="K17" i="2"/>
  <c r="J18" i="2"/>
  <c r="K18" i="2"/>
  <c r="J19" i="2"/>
  <c r="K19" i="2"/>
  <c r="J20" i="2"/>
  <c r="K20" i="2"/>
  <c r="J21" i="2"/>
  <c r="K21" i="2"/>
  <c r="J22" i="2"/>
  <c r="K22" i="2"/>
  <c r="J23" i="2"/>
  <c r="K23" i="2"/>
  <c r="J24" i="2"/>
  <c r="K24" i="2"/>
  <c r="J25" i="2"/>
  <c r="K25" i="2"/>
  <c r="J26" i="2"/>
  <c r="K26" i="2"/>
  <c r="J27" i="2"/>
  <c r="K27" i="2"/>
  <c r="J28" i="2"/>
  <c r="K28" i="2"/>
  <c r="J29" i="2"/>
  <c r="K29" i="2"/>
  <c r="J30" i="2"/>
  <c r="K30" i="2"/>
  <c r="J31" i="2"/>
  <c r="K31" i="2"/>
  <c r="J32" i="2"/>
  <c r="K32" i="2"/>
  <c r="J3" i="2"/>
  <c r="K3" i="2"/>
  <c r="E3" i="1"/>
  <c r="F3" i="1"/>
  <c r="E4" i="1"/>
  <c r="F4" i="1"/>
  <c r="E5" i="1"/>
  <c r="F5" i="1"/>
  <c r="E6" i="1"/>
  <c r="F6" i="1"/>
  <c r="E7" i="1"/>
  <c r="F7" i="1"/>
  <c r="E8" i="1"/>
  <c r="F8" i="1"/>
  <c r="E9" i="1"/>
  <c r="F9" i="1"/>
  <c r="E10" i="1"/>
  <c r="F10" i="1"/>
  <c r="E11" i="1"/>
  <c r="F11" i="1"/>
  <c r="E12" i="1"/>
  <c r="F12" i="1"/>
  <c r="E13" i="1"/>
  <c r="F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2" i="1"/>
  <c r="F2" i="1"/>
</calcChain>
</file>

<file path=xl/sharedStrings.xml><?xml version="1.0" encoding="utf-8"?>
<sst xmlns="http://schemas.openxmlformats.org/spreadsheetml/2006/main" count="33" uniqueCount="24">
  <si>
    <t>露光（分）</t>
    <rPh sb="0" eb="2">
      <t>ロコウ</t>
    </rPh>
    <rPh sb="3" eb="4">
      <t>フン</t>
    </rPh>
    <phoneticPr fontId="3"/>
  </si>
  <si>
    <t>時間</t>
    <rPh sb="0" eb="2">
      <t>ジカン</t>
    </rPh>
    <phoneticPr fontId="3"/>
  </si>
  <si>
    <t>分</t>
    <rPh sb="0" eb="1">
      <t>フン</t>
    </rPh>
    <phoneticPr fontId="3"/>
  </si>
  <si>
    <t>後</t>
    <rPh sb="0" eb="1">
      <t>ゴ</t>
    </rPh>
    <phoneticPr fontId="3"/>
  </si>
  <si>
    <t>→</t>
    <phoneticPr fontId="3"/>
  </si>
  <si>
    <t>試料</t>
    <rPh sb="0" eb="2">
      <t>シリョウバンゴウ</t>
    </rPh>
    <phoneticPr fontId="3"/>
  </si>
  <si>
    <t>測定</t>
    <rPh sb="0" eb="2">
      <t>ソクテイ</t>
    </rPh>
    <phoneticPr fontId="3"/>
  </si>
  <si>
    <t>温度（K）</t>
    <rPh sb="0" eb="2">
      <t>オンド</t>
    </rPh>
    <phoneticPr fontId="3"/>
  </si>
  <si>
    <t>変化（分）</t>
    <rPh sb="0" eb="2">
      <t>ヘンカ</t>
    </rPh>
    <rPh sb="3" eb="4">
      <t>フン</t>
    </rPh>
    <phoneticPr fontId="3"/>
  </si>
  <si>
    <t>装置</t>
    <rPh sb="0" eb="2">
      <t>ソウチ</t>
    </rPh>
    <phoneticPr fontId="3"/>
  </si>
  <si>
    <t>優先</t>
    <rPh sb="0" eb="2">
      <t>ユウセン</t>
    </rPh>
    <phoneticPr fontId="3"/>
  </si>
  <si>
    <t>使い方</t>
    <rPh sb="0" eb="1">
      <t>ツカ</t>
    </rPh>
    <rPh sb="2" eb="3">
      <t>カタ</t>
    </rPh>
    <phoneticPr fontId="3"/>
  </si>
  <si>
    <r>
      <t>基本的には，</t>
    </r>
    <r>
      <rPr>
        <sz val="12"/>
        <color rgb="FFFF0000"/>
        <rFont val="ＭＳ Ｐゴシック"/>
        <family val="2"/>
        <charset val="128"/>
        <scheme val="minor"/>
      </rPr>
      <t>露光時間（分）を入力</t>
    </r>
    <r>
      <rPr>
        <sz val="12"/>
        <color theme="1"/>
        <rFont val="ＭＳ Ｐゴシック"/>
        <family val="2"/>
        <charset val="128"/>
        <scheme val="minor"/>
      </rPr>
      <t>するだけです．</t>
    </r>
    <rPh sb="0" eb="3">
      <t>キホンテキ</t>
    </rPh>
    <rPh sb="6" eb="10">
      <t>ロコウジカン</t>
    </rPh>
    <rPh sb="11" eb="12">
      <t>フン</t>
    </rPh>
    <rPh sb="14" eb="16">
      <t>ニュウリョク</t>
    </rPh>
    <phoneticPr fontId="3"/>
  </si>
  <si>
    <t>試料番号を空欄にすると，直前の試料を繰り返し測定することに相当します．</t>
    <rPh sb="0" eb="4">
      <t>シリョウバンゴウ</t>
    </rPh>
    <rPh sb="5" eb="7">
      <t>クウラン</t>
    </rPh>
    <rPh sb="12" eb="14">
      <t>チョクゼン</t>
    </rPh>
    <rPh sb="15" eb="17">
      <t>シリョウ</t>
    </rPh>
    <rPh sb="18" eb="19">
      <t>ク</t>
    </rPh>
    <rPh sb="20" eb="21">
      <t>カエ</t>
    </rPh>
    <rPh sb="22" eb="24">
      <t>ソクテイ</t>
    </rPh>
    <rPh sb="29" eb="31">
      <t>ソウトウ</t>
    </rPh>
    <phoneticPr fontId="3"/>
  </si>
  <si>
    <t>計算された時間は概算です．実際にはこれと異なる場合があります．</t>
    <rPh sb="0" eb="2">
      <t>ケイサン</t>
    </rPh>
    <rPh sb="5" eb="7">
      <t>ジカン</t>
    </rPh>
    <rPh sb="8" eb="10">
      <t>ガイサン</t>
    </rPh>
    <rPh sb="13" eb="15">
      <t>ジッサイ</t>
    </rPh>
    <rPh sb="20" eb="21">
      <t>コト</t>
    </rPh>
    <rPh sb="23" eb="25">
      <t>バアイ</t>
    </rPh>
    <phoneticPr fontId="3"/>
  </si>
  <si>
    <t>保持（分）</t>
    <rPh sb="0" eb="2">
      <t>ホジ</t>
    </rPh>
    <rPh sb="3" eb="4">
      <t>フン</t>
    </rPh>
    <phoneticPr fontId="3"/>
  </si>
  <si>
    <r>
      <t>１つの試料を</t>
    </r>
    <r>
      <rPr>
        <sz val="12"/>
        <color rgb="FFFF0000"/>
        <rFont val="ＭＳ Ｐゴシック"/>
        <family val="2"/>
        <charset val="128"/>
        <scheme val="minor"/>
      </rPr>
      <t>温度変化</t>
    </r>
    <r>
      <rPr>
        <sz val="12"/>
        <color theme="1"/>
        <rFont val="ＭＳ Ｐゴシック"/>
        <family val="2"/>
        <charset val="128"/>
        <scheme val="minor"/>
      </rPr>
      <t>させるときは，</t>
    </r>
    <r>
      <rPr>
        <sz val="12"/>
        <color rgb="FFFF0000"/>
        <rFont val="ＭＳ Ｐゴシック"/>
        <family val="2"/>
        <charset val="128"/>
        <scheme val="minor"/>
      </rPr>
      <t>試料番号を空欄</t>
    </r>
    <r>
      <rPr>
        <sz val="12"/>
        <color theme="1"/>
        <rFont val="ＭＳ Ｐゴシック"/>
        <family val="2"/>
        <charset val="128"/>
        <scheme val="minor"/>
      </rPr>
      <t>にします．</t>
    </r>
    <rPh sb="3" eb="5">
      <t>シリョウ</t>
    </rPh>
    <rPh sb="6" eb="10">
      <t>オンドヘンカ</t>
    </rPh>
    <rPh sb="17" eb="21">
      <t>シリョウバンゴウ</t>
    </rPh>
    <rPh sb="22" eb="24">
      <t>クウラン</t>
    </rPh>
    <phoneticPr fontId="3"/>
  </si>
  <si>
    <r>
      <rPr>
        <sz val="12"/>
        <color rgb="FFFF0000"/>
        <rFont val="ＭＳ Ｐゴシック"/>
        <family val="2"/>
        <charset val="128"/>
        <scheme val="minor"/>
      </rPr>
      <t>温度が安定</t>
    </r>
    <r>
      <rPr>
        <sz val="12"/>
        <color theme="1"/>
        <rFont val="ＭＳ Ｐゴシック"/>
        <family val="2"/>
        <charset val="128"/>
        <scheme val="minor"/>
      </rPr>
      <t>するまでの目安は，変化時間＋保持時間＝</t>
    </r>
    <r>
      <rPr>
        <sz val="12"/>
        <color rgb="FFFF0000"/>
        <rFont val="ＭＳ Ｐゴシック"/>
        <family val="2"/>
        <charset val="128"/>
        <scheme val="minor"/>
      </rPr>
      <t>3〜5分</t>
    </r>
    <r>
      <rPr>
        <sz val="12"/>
        <color theme="1"/>
        <rFont val="ＭＳ Ｐゴシック"/>
        <family val="2"/>
        <charset val="128"/>
        <scheme val="minor"/>
      </rPr>
      <t>です．</t>
    </r>
    <rPh sb="0" eb="2">
      <t>オンドアンテイ</t>
    </rPh>
    <rPh sb="3" eb="5">
      <t>アンテイ</t>
    </rPh>
    <rPh sb="10" eb="12">
      <t>メヤス</t>
    </rPh>
    <rPh sb="14" eb="18">
      <t>ヘンカジカン</t>
    </rPh>
    <rPh sb="19" eb="23">
      <t>ホジジカン</t>
    </rPh>
    <rPh sb="27" eb="28">
      <t>フン</t>
    </rPh>
    <phoneticPr fontId="3"/>
  </si>
  <si>
    <r>
      <rPr>
        <sz val="12"/>
        <color rgb="FFFF0000"/>
        <rFont val="ＭＳ Ｐゴシック"/>
        <family val="2"/>
        <charset val="128"/>
        <scheme val="minor"/>
      </rPr>
      <t>オーバーシュート</t>
    </r>
    <r>
      <rPr>
        <sz val="12"/>
        <color theme="1"/>
        <rFont val="ＭＳ Ｐゴシック"/>
        <family val="2"/>
        <charset val="128"/>
        <scheme val="minor"/>
      </rPr>
      <t>を抑えるならば，</t>
    </r>
    <r>
      <rPr>
        <sz val="12"/>
        <color rgb="FFFF0000"/>
        <rFont val="ＭＳ Ｐゴシック"/>
        <family val="2"/>
        <charset val="128"/>
        <scheme val="minor"/>
      </rPr>
      <t>60K/分以下</t>
    </r>
    <r>
      <rPr>
        <sz val="12"/>
        <color theme="1"/>
        <rFont val="ＭＳ Ｐゴシック"/>
        <family val="2"/>
        <charset val="128"/>
        <scheme val="minor"/>
      </rPr>
      <t>になるように変化時間を調整します．</t>
    </r>
    <rPh sb="9" eb="10">
      <t>オサ</t>
    </rPh>
    <rPh sb="20" eb="21">
      <t>フンテイド</t>
    </rPh>
    <rPh sb="21" eb="23">
      <t>イカ</t>
    </rPh>
    <rPh sb="29" eb="31">
      <t>ヘンカジカンオ</t>
    </rPh>
    <rPh sb="31" eb="33">
      <t>ジカン</t>
    </rPh>
    <rPh sb="34" eb="36">
      <t>チョウセイ</t>
    </rPh>
    <phoneticPr fontId="3"/>
  </si>
  <si>
    <t>温度(℃）</t>
    <rPh sb="0" eb="2">
      <t>オンド</t>
    </rPh>
    <phoneticPr fontId="3"/>
  </si>
  <si>
    <r>
      <rPr>
        <sz val="12"/>
        <color rgb="FFFF0000"/>
        <rFont val="ＭＳ Ｐゴシック"/>
        <family val="2"/>
        <charset val="128"/>
        <scheme val="minor"/>
      </rPr>
      <t>黄色地/赤字のセル</t>
    </r>
    <r>
      <rPr>
        <sz val="12"/>
        <color theme="1"/>
        <rFont val="ＭＳ Ｐゴシック"/>
        <family val="2"/>
        <charset val="128"/>
        <scheme val="minor"/>
      </rPr>
      <t>だけが，編集可能です（他のセルはロックされています）．</t>
    </r>
    <rPh sb="0" eb="3">
      <t>キイロジ</t>
    </rPh>
    <rPh sb="4" eb="6">
      <t>アカジ</t>
    </rPh>
    <rPh sb="13" eb="17">
      <t>ヘンシュウカノウ</t>
    </rPh>
    <rPh sb="20" eb="21">
      <t>ホカ</t>
    </rPh>
    <phoneticPr fontId="3"/>
  </si>
  <si>
    <r>
      <rPr>
        <sz val="12"/>
        <color rgb="FFFF0000"/>
        <rFont val="ＭＳ Ｐゴシック"/>
        <family val="2"/>
        <charset val="128"/>
        <scheme val="minor"/>
      </rPr>
      <t>黄色地/赤字のセル</t>
    </r>
    <r>
      <rPr>
        <sz val="12"/>
        <color theme="1"/>
        <rFont val="ＭＳ Ｐゴシック"/>
        <family val="2"/>
        <charset val="128"/>
        <scheme val="minor"/>
      </rPr>
      <t>だけが，編集可能です（他のセルはロックされています）．</t>
    </r>
    <rPh sb="0" eb="3">
      <t>キイロジ</t>
    </rPh>
    <rPh sb="4" eb="5">
      <t>アカ</t>
    </rPh>
    <rPh sb="5" eb="6">
      <t>ジ</t>
    </rPh>
    <rPh sb="13" eb="17">
      <t>ヘンシュウカノウ</t>
    </rPh>
    <rPh sb="20" eb="21">
      <t>ホカ</t>
    </rPh>
    <phoneticPr fontId="3"/>
  </si>
  <si>
    <r>
      <t>「</t>
    </r>
    <r>
      <rPr>
        <sz val="12"/>
        <color rgb="FFFF0000"/>
        <rFont val="ＭＳ Ｐゴシック"/>
        <family val="2"/>
        <charset val="128"/>
        <scheme val="minor"/>
      </rPr>
      <t>優先</t>
    </r>
    <r>
      <rPr>
        <sz val="12"/>
        <color theme="1"/>
        <rFont val="ＭＳ Ｐゴシック"/>
        <family val="2"/>
        <charset val="128"/>
        <scheme val="minor"/>
      </rPr>
      <t>」のセル（</t>
    </r>
    <r>
      <rPr>
        <sz val="12"/>
        <rFont val="ＭＳ Ｐゴシック"/>
        <charset val="128"/>
        <scheme val="minor"/>
      </rPr>
      <t>C1</t>
    </r>
    <r>
      <rPr>
        <sz val="12"/>
        <color theme="1"/>
        <rFont val="ＭＳ Ｐゴシック"/>
        <family val="2"/>
        <charset val="128"/>
        <scheme val="minor"/>
      </rPr>
      <t>）で，室温〜480Kをどちらの装置で測定するか選択します（</t>
    </r>
    <r>
      <rPr>
        <sz val="12"/>
        <color rgb="FFFF0000"/>
        <rFont val="ＭＳ Ｐゴシック"/>
        <family val="2"/>
        <charset val="128"/>
        <scheme val="minor"/>
      </rPr>
      <t>L/H</t>
    </r>
    <r>
      <rPr>
        <sz val="12"/>
        <color theme="1"/>
        <rFont val="ＭＳ Ｐゴシック"/>
        <family val="2"/>
        <charset val="128"/>
        <scheme val="minor"/>
      </rPr>
      <t>）．</t>
    </r>
    <rPh sb="1" eb="3">
      <t>ユウセン</t>
    </rPh>
    <rPh sb="13" eb="15">
      <t>シツオン</t>
    </rPh>
    <rPh sb="25" eb="27">
      <t>ソウチ</t>
    </rPh>
    <rPh sb="28" eb="30">
      <t>ソクテイ</t>
    </rPh>
    <rPh sb="33" eb="35">
      <t>センタク</t>
    </rPh>
    <phoneticPr fontId="3"/>
  </si>
  <si>
    <t>H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</si>
</sst>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.0_);[Red]\(0.0\)"/>
  </numFmts>
  <fonts count="7" x14ac:knownFonts="1">
    <font>
      <sz val="12"/>
      <color theme="1"/>
      <name val="ＭＳ Ｐゴシック"/>
      <family val="2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sz val="12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8"/>
        <bgColor indexed="64"/>
      </patternFill>
    </fill>
    <fill>
      <patternFill patternType="solid">
        <fgColor rgb="FFFFFFBC"/>
        <bgColor indexed="64"/>
      </patternFill>
    </fill>
    <fill>
      <patternFill patternType="solid">
        <fgColor rgb="FFFFFFBC"/>
        <bgColor rgb="FF000000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55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40">
    <xf numFmtId="0" fontId="0" fillId="0" borderId="0" xfId="0"/>
    <xf numFmtId="0" fontId="1" fillId="0" borderId="0" xfId="0" applyFont="1" applyAlignment="1" applyProtection="1">
      <alignment horizontal="right" vertical="center"/>
    </xf>
    <xf numFmtId="177" fontId="2" fillId="0" borderId="0" xfId="0" applyNumberFormat="1" applyFont="1" applyAlignment="1" applyProtection="1">
      <alignment horizontal="right" vertical="center"/>
    </xf>
    <xf numFmtId="0" fontId="0" fillId="0" borderId="0" xfId="0" applyAlignment="1" applyProtection="1">
      <alignment horizontal="right" vertical="center"/>
    </xf>
    <xf numFmtId="176" fontId="0" fillId="0" borderId="0" xfId="0" applyNumberFormat="1" applyAlignment="1" applyProtection="1">
      <alignment horizontal="right" vertical="center"/>
    </xf>
    <xf numFmtId="0" fontId="1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right" vertical="center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1" fillId="5" borderId="0" xfId="0" applyFont="1" applyFill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right" vertical="center"/>
    </xf>
    <xf numFmtId="177" fontId="2" fillId="0" borderId="1" xfId="0" applyNumberFormat="1" applyFont="1" applyBorder="1" applyAlignment="1" applyProtection="1">
      <alignment horizontal="right" vertical="center"/>
    </xf>
    <xf numFmtId="176" fontId="0" fillId="3" borderId="1" xfId="0" applyNumberFormat="1" applyFill="1" applyBorder="1" applyAlignment="1" applyProtection="1">
      <alignment horizontal="right" vertical="center"/>
    </xf>
    <xf numFmtId="0" fontId="1" fillId="5" borderId="2" xfId="0" applyFont="1" applyFill="1" applyBorder="1" applyAlignment="1" applyProtection="1">
      <alignment horizontal="right" vertical="center"/>
      <protection locked="0"/>
    </xf>
    <xf numFmtId="0" fontId="4" fillId="0" borderId="2" xfId="0" applyFont="1" applyBorder="1" applyAlignment="1" applyProtection="1">
      <alignment horizontal="right" vertical="center"/>
    </xf>
    <xf numFmtId="177" fontId="2" fillId="0" borderId="2" xfId="0" applyNumberFormat="1" applyFont="1" applyBorder="1" applyAlignment="1" applyProtection="1">
      <alignment horizontal="right" vertical="center"/>
    </xf>
    <xf numFmtId="176" fontId="0" fillId="3" borderId="2" xfId="0" applyNumberFormat="1" applyFill="1" applyBorder="1" applyAlignment="1" applyProtection="1">
      <alignment horizontal="right" vertical="center"/>
    </xf>
    <xf numFmtId="0" fontId="0" fillId="2" borderId="3" xfId="0" applyFill="1" applyBorder="1" applyAlignment="1" applyProtection="1">
      <alignment horizontal="right" vertical="center"/>
    </xf>
    <xf numFmtId="176" fontId="0" fillId="3" borderId="4" xfId="0" applyNumberFormat="1" applyFill="1" applyBorder="1" applyAlignment="1" applyProtection="1">
      <alignment horizontal="right" vertical="center"/>
    </xf>
    <xf numFmtId="0" fontId="0" fillId="2" borderId="5" xfId="0" applyFill="1" applyBorder="1" applyAlignment="1" applyProtection="1">
      <alignment horizontal="right" vertical="center"/>
    </xf>
    <xf numFmtId="176" fontId="0" fillId="3" borderId="6" xfId="0" applyNumberFormat="1" applyFill="1" applyBorder="1" applyAlignment="1" applyProtection="1">
      <alignment horizontal="right" vertical="center"/>
    </xf>
    <xf numFmtId="0" fontId="4" fillId="2" borderId="7" xfId="0" applyFont="1" applyFill="1" applyBorder="1" applyAlignment="1" applyProtection="1">
      <alignment horizontal="right" vertical="center"/>
    </xf>
    <xf numFmtId="0" fontId="4" fillId="0" borderId="8" xfId="0" applyFont="1" applyFill="1" applyBorder="1" applyAlignment="1" applyProtection="1">
      <alignment horizontal="right" vertical="center"/>
    </xf>
    <xf numFmtId="0" fontId="4" fillId="0" borderId="8" xfId="0" applyFont="1" applyFill="1" applyBorder="1" applyAlignment="1" applyProtection="1">
      <alignment horizontal="center" vertical="center"/>
    </xf>
    <xf numFmtId="177" fontId="4" fillId="0" borderId="8" xfId="0" applyNumberFormat="1" applyFont="1" applyFill="1" applyBorder="1" applyAlignment="1" applyProtection="1">
      <alignment horizontal="center" vertical="center"/>
    </xf>
    <xf numFmtId="176" fontId="4" fillId="3" borderId="8" xfId="0" applyNumberFormat="1" applyFont="1" applyFill="1" applyBorder="1" applyAlignment="1" applyProtection="1">
      <alignment horizontal="right" vertical="center"/>
    </xf>
    <xf numFmtId="176" fontId="4" fillId="3" borderId="9" xfId="0" applyNumberFormat="1" applyFont="1" applyFill="1" applyBorder="1" applyAlignment="1" applyProtection="1">
      <alignment horizontal="right" vertical="center"/>
    </xf>
    <xf numFmtId="0" fontId="4" fillId="0" borderId="8" xfId="0" applyFont="1" applyFill="1" applyBorder="1" applyAlignment="1" applyProtection="1">
      <alignment horizontal="left" vertical="center"/>
    </xf>
    <xf numFmtId="0" fontId="0" fillId="0" borderId="8" xfId="0" applyBorder="1" applyAlignment="1" applyProtection="1">
      <alignment horizontal="left" vertical="center"/>
    </xf>
    <xf numFmtId="0" fontId="0" fillId="0" borderId="8" xfId="0" applyFill="1" applyBorder="1" applyAlignment="1" applyProtection="1">
      <alignment horizontal="right" vertical="center"/>
    </xf>
    <xf numFmtId="0" fontId="1" fillId="4" borderId="1" xfId="0" applyFont="1" applyFill="1" applyBorder="1" applyAlignment="1" applyProtection="1">
      <alignment horizontal="right" vertical="center"/>
      <protection locked="0"/>
    </xf>
    <xf numFmtId="0" fontId="1" fillId="4" borderId="2" xfId="0" applyFont="1" applyFill="1" applyBorder="1" applyAlignment="1" applyProtection="1">
      <alignment horizontal="right" vertical="center"/>
      <protection locked="0"/>
    </xf>
    <xf numFmtId="0" fontId="0" fillId="2" borderId="7" xfId="0" applyFill="1" applyBorder="1" applyAlignment="1" applyProtection="1">
      <alignment horizontal="right" vertical="center"/>
    </xf>
    <xf numFmtId="176" fontId="0" fillId="3" borderId="8" xfId="0" applyNumberFormat="1" applyFill="1" applyBorder="1" applyAlignment="1" applyProtection="1">
      <alignment horizontal="right" vertical="center"/>
    </xf>
    <xf numFmtId="176" fontId="0" fillId="3" borderId="9" xfId="0" applyNumberFormat="1" applyFill="1" applyBorder="1" applyAlignment="1" applyProtection="1">
      <alignment horizontal="right" vertical="center"/>
    </xf>
    <xf numFmtId="0" fontId="0" fillId="0" borderId="8" xfId="0" applyFill="1" applyBorder="1" applyAlignment="1" applyProtection="1">
      <alignment horizontal="left" vertical="center"/>
    </xf>
    <xf numFmtId="0" fontId="1" fillId="6" borderId="1" xfId="0" applyFont="1" applyFill="1" applyBorder="1" applyAlignment="1" applyProtection="1">
      <alignment horizontal="right" vertical="center"/>
      <protection locked="0"/>
    </xf>
  </cellXfs>
  <cellStyles count="55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ハイパーリンク" xfId="51" builtinId="8" hidden="1"/>
    <cellStyle name="ハイパーリンク" xfId="53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2" builtinId="9" hidden="1"/>
    <cellStyle name="表示済みのハイパーリンク" xfId="54" builtinId="9" hidden="1"/>
  </cellStyles>
  <dxfs count="2">
    <dxf>
      <font>
        <color auto="1"/>
      </font>
      <fill>
        <patternFill patternType="solid">
          <fgColor indexed="64"/>
          <bgColor theme="4" tint="0.79998168889431442"/>
        </patternFill>
      </fill>
    </dxf>
    <dxf>
      <font>
        <color auto="1"/>
      </font>
      <fill>
        <patternFill patternType="solid">
          <fgColor indexed="64"/>
          <bgColor theme="5" tint="0.79998168889431442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workbookViewId="0">
      <pane ySplit="1" topLeftCell="A2" activePane="bottomLeft" state="frozen"/>
      <selection activeCell="I3" sqref="I3"/>
      <selection pane="bottomLeft" activeCell="H27" sqref="H27"/>
    </sheetView>
  </sheetViews>
  <sheetFormatPr baseColWidth="12" defaultRowHeight="18" x14ac:dyDescent="0"/>
  <cols>
    <col min="1" max="1" width="5.83203125" style="3" customWidth="1"/>
    <col min="2" max="2" width="5.83203125" style="1" customWidth="1"/>
    <col min="3" max="3" width="8.83203125" style="1" customWidth="1"/>
    <col min="4" max="4" width="4.33203125" style="2" customWidth="1"/>
    <col min="5" max="6" width="5.83203125" style="4" customWidth="1"/>
    <col min="7" max="7" width="12.83203125" style="3"/>
    <col min="8" max="8" width="70.1640625" style="3" customWidth="1"/>
    <col min="9" max="16384" width="12.83203125" style="3"/>
  </cols>
  <sheetData>
    <row r="1" spans="1:8" s="32" customFormat="1" ht="19" thickBot="1">
      <c r="A1" s="35" t="s">
        <v>6</v>
      </c>
      <c r="B1" s="25" t="s">
        <v>5</v>
      </c>
      <c r="C1" s="25" t="s">
        <v>0</v>
      </c>
      <c r="D1" s="27" t="s">
        <v>4</v>
      </c>
      <c r="E1" s="36" t="s">
        <v>1</v>
      </c>
      <c r="F1" s="37" t="s">
        <v>2</v>
      </c>
      <c r="G1" s="38" t="s">
        <v>3</v>
      </c>
      <c r="H1" s="31" t="s">
        <v>11</v>
      </c>
    </row>
    <row r="2" spans="1:8" ht="19" thickTop="1">
      <c r="A2" s="20">
        <v>1</v>
      </c>
      <c r="B2" s="33">
        <v>1</v>
      </c>
      <c r="C2" s="33">
        <v>5</v>
      </c>
      <c r="D2" s="14">
        <f>IF(C2="","",C2+55/60)</f>
        <v>5.916666666666667</v>
      </c>
      <c r="E2" s="15">
        <f>IF(D2="","",INT(D2/60))</f>
        <v>0</v>
      </c>
      <c r="F2" s="21">
        <f>IF(D2="","",D2-E2*60)</f>
        <v>5.916666666666667</v>
      </c>
      <c r="H2" s="7" t="s">
        <v>20</v>
      </c>
    </row>
    <row r="3" spans="1:8">
      <c r="A3" s="22">
        <v>2</v>
      </c>
      <c r="B3" s="34">
        <v>2</v>
      </c>
      <c r="C3" s="33">
        <v>5</v>
      </c>
      <c r="D3" s="18">
        <f>IF(C3="","",D2+C3+55/60*(B3-B2))</f>
        <v>11.833333333333334</v>
      </c>
      <c r="E3" s="19">
        <f t="shared" ref="E3:E31" si="0">IF(D3="","",INT(D3/60))</f>
        <v>0</v>
      </c>
      <c r="F3" s="23">
        <f t="shared" ref="F3:F31" si="1">IF(D3="","",D3-E3*60)</f>
        <v>11.833333333333334</v>
      </c>
      <c r="H3" s="8" t="s">
        <v>12</v>
      </c>
    </row>
    <row r="4" spans="1:8">
      <c r="A4" s="22">
        <v>3</v>
      </c>
      <c r="B4" s="33">
        <v>3</v>
      </c>
      <c r="C4" s="33">
        <v>5</v>
      </c>
      <c r="D4" s="18">
        <f t="shared" ref="D4:D31" si="2">IF(C4="","",D3+C4+55/60*(B4-B3))</f>
        <v>17.750000000000004</v>
      </c>
      <c r="E4" s="19">
        <f t="shared" si="0"/>
        <v>0</v>
      </c>
      <c r="F4" s="23">
        <f t="shared" si="1"/>
        <v>17.750000000000004</v>
      </c>
      <c r="H4" s="7" t="s">
        <v>13</v>
      </c>
    </row>
    <row r="5" spans="1:8">
      <c r="A5" s="22">
        <v>4</v>
      </c>
      <c r="B5" s="34">
        <v>4</v>
      </c>
      <c r="C5" s="33">
        <v>5</v>
      </c>
      <c r="D5" s="18">
        <f t="shared" si="2"/>
        <v>23.666666666666671</v>
      </c>
      <c r="E5" s="19">
        <f t="shared" si="0"/>
        <v>0</v>
      </c>
      <c r="F5" s="23">
        <f t="shared" si="1"/>
        <v>23.666666666666671</v>
      </c>
      <c r="H5" s="7" t="s">
        <v>14</v>
      </c>
    </row>
    <row r="6" spans="1:8">
      <c r="A6" s="22">
        <v>5</v>
      </c>
      <c r="B6" s="33">
        <v>5</v>
      </c>
      <c r="C6" s="33">
        <v>5</v>
      </c>
      <c r="D6" s="18">
        <f t="shared" si="2"/>
        <v>29.583333333333339</v>
      </c>
      <c r="E6" s="19">
        <f t="shared" si="0"/>
        <v>0</v>
      </c>
      <c r="F6" s="23">
        <f t="shared" si="1"/>
        <v>29.583333333333339</v>
      </c>
    </row>
    <row r="7" spans="1:8">
      <c r="A7" s="22">
        <v>6</v>
      </c>
      <c r="B7" s="34">
        <v>6</v>
      </c>
      <c r="C7" s="34">
        <v>10</v>
      </c>
      <c r="D7" s="18">
        <f t="shared" si="2"/>
        <v>40.500000000000007</v>
      </c>
      <c r="E7" s="19">
        <f t="shared" si="0"/>
        <v>0</v>
      </c>
      <c r="F7" s="23">
        <f t="shared" si="1"/>
        <v>40.500000000000007</v>
      </c>
    </row>
    <row r="8" spans="1:8">
      <c r="A8" s="22">
        <v>7</v>
      </c>
      <c r="B8" s="33">
        <v>7</v>
      </c>
      <c r="C8" s="34">
        <v>10</v>
      </c>
      <c r="D8" s="18">
        <f t="shared" si="2"/>
        <v>51.416666666666671</v>
      </c>
      <c r="E8" s="19">
        <f t="shared" si="0"/>
        <v>0</v>
      </c>
      <c r="F8" s="23">
        <f t="shared" si="1"/>
        <v>51.416666666666671</v>
      </c>
    </row>
    <row r="9" spans="1:8">
      <c r="A9" s="22">
        <v>8</v>
      </c>
      <c r="B9" s="34">
        <v>8</v>
      </c>
      <c r="C9" s="34">
        <v>10</v>
      </c>
      <c r="D9" s="18">
        <f t="shared" si="2"/>
        <v>62.333333333333336</v>
      </c>
      <c r="E9" s="19">
        <f t="shared" si="0"/>
        <v>1</v>
      </c>
      <c r="F9" s="23">
        <f t="shared" si="1"/>
        <v>2.3333333333333357</v>
      </c>
    </row>
    <row r="10" spans="1:8">
      <c r="A10" s="22">
        <v>9</v>
      </c>
      <c r="B10" s="33">
        <v>9</v>
      </c>
      <c r="C10" s="34">
        <v>10</v>
      </c>
      <c r="D10" s="18">
        <f t="shared" si="2"/>
        <v>73.250000000000014</v>
      </c>
      <c r="E10" s="19">
        <f t="shared" si="0"/>
        <v>1</v>
      </c>
      <c r="F10" s="23">
        <f t="shared" si="1"/>
        <v>13.250000000000014</v>
      </c>
    </row>
    <row r="11" spans="1:8">
      <c r="A11" s="22">
        <v>10</v>
      </c>
      <c r="B11" s="34">
        <v>10</v>
      </c>
      <c r="C11" s="34">
        <v>10</v>
      </c>
      <c r="D11" s="18">
        <f t="shared" si="2"/>
        <v>84.166666666666686</v>
      </c>
      <c r="E11" s="19">
        <f t="shared" si="0"/>
        <v>1</v>
      </c>
      <c r="F11" s="23">
        <f t="shared" si="1"/>
        <v>24.166666666666686</v>
      </c>
    </row>
    <row r="12" spans="1:8">
      <c r="A12" s="22">
        <v>11</v>
      </c>
      <c r="B12" s="33">
        <v>11</v>
      </c>
      <c r="C12" s="34">
        <v>7</v>
      </c>
      <c r="D12" s="18">
        <f t="shared" si="2"/>
        <v>92.083333333333357</v>
      </c>
      <c r="E12" s="19">
        <f t="shared" si="0"/>
        <v>1</v>
      </c>
      <c r="F12" s="23">
        <f t="shared" si="1"/>
        <v>32.083333333333357</v>
      </c>
    </row>
    <row r="13" spans="1:8">
      <c r="A13" s="22">
        <v>12</v>
      </c>
      <c r="B13" s="34">
        <v>12</v>
      </c>
      <c r="C13" s="34">
        <v>7</v>
      </c>
      <c r="D13" s="18">
        <f t="shared" si="2"/>
        <v>100.00000000000003</v>
      </c>
      <c r="E13" s="19">
        <f t="shared" si="0"/>
        <v>1</v>
      </c>
      <c r="F13" s="23">
        <f t="shared" si="1"/>
        <v>40.000000000000028</v>
      </c>
    </row>
    <row r="14" spans="1:8">
      <c r="A14" s="22">
        <v>13</v>
      </c>
      <c r="B14" s="33">
        <v>13</v>
      </c>
      <c r="C14" s="34">
        <v>7</v>
      </c>
      <c r="D14" s="18">
        <f t="shared" si="2"/>
        <v>107.9166666666667</v>
      </c>
      <c r="E14" s="19">
        <f t="shared" si="0"/>
        <v>1</v>
      </c>
      <c r="F14" s="23">
        <f t="shared" si="1"/>
        <v>47.9166666666667</v>
      </c>
    </row>
    <row r="15" spans="1:8">
      <c r="A15" s="22">
        <v>14</v>
      </c>
      <c r="B15" s="34">
        <v>14</v>
      </c>
      <c r="C15" s="34">
        <v>7</v>
      </c>
      <c r="D15" s="18">
        <f t="shared" si="2"/>
        <v>115.83333333333337</v>
      </c>
      <c r="E15" s="19">
        <f t="shared" si="0"/>
        <v>1</v>
      </c>
      <c r="F15" s="23">
        <f t="shared" si="1"/>
        <v>55.833333333333371</v>
      </c>
    </row>
    <row r="16" spans="1:8">
      <c r="A16" s="22">
        <v>15</v>
      </c>
      <c r="B16" s="33">
        <v>15</v>
      </c>
      <c r="C16" s="34">
        <v>7</v>
      </c>
      <c r="D16" s="18">
        <f t="shared" si="2"/>
        <v>123.75000000000004</v>
      </c>
      <c r="E16" s="19">
        <f t="shared" si="0"/>
        <v>2</v>
      </c>
      <c r="F16" s="23">
        <f t="shared" si="1"/>
        <v>3.7500000000000426</v>
      </c>
    </row>
    <row r="17" spans="1:6">
      <c r="A17" s="22">
        <v>16</v>
      </c>
      <c r="B17" s="34">
        <v>16</v>
      </c>
      <c r="C17" s="34">
        <v>15</v>
      </c>
      <c r="D17" s="18">
        <f t="shared" si="2"/>
        <v>139.66666666666671</v>
      </c>
      <c r="E17" s="19">
        <f t="shared" si="0"/>
        <v>2</v>
      </c>
      <c r="F17" s="23">
        <f t="shared" si="1"/>
        <v>19.666666666666714</v>
      </c>
    </row>
    <row r="18" spans="1:6">
      <c r="A18" s="22">
        <v>17</v>
      </c>
      <c r="B18" s="33">
        <v>17</v>
      </c>
      <c r="C18" s="34">
        <v>15</v>
      </c>
      <c r="D18" s="18">
        <f t="shared" si="2"/>
        <v>155.58333333333337</v>
      </c>
      <c r="E18" s="19">
        <f t="shared" si="0"/>
        <v>2</v>
      </c>
      <c r="F18" s="23">
        <f t="shared" si="1"/>
        <v>35.583333333333371</v>
      </c>
    </row>
    <row r="19" spans="1:6">
      <c r="A19" s="22">
        <v>18</v>
      </c>
      <c r="B19" s="34">
        <v>18</v>
      </c>
      <c r="C19" s="34">
        <v>15</v>
      </c>
      <c r="D19" s="18">
        <f t="shared" si="2"/>
        <v>171.50000000000003</v>
      </c>
      <c r="E19" s="19">
        <f t="shared" si="0"/>
        <v>2</v>
      </c>
      <c r="F19" s="23">
        <f t="shared" si="1"/>
        <v>51.500000000000028</v>
      </c>
    </row>
    <row r="20" spans="1:6">
      <c r="A20" s="22">
        <v>19</v>
      </c>
      <c r="B20" s="33">
        <v>19</v>
      </c>
      <c r="C20" s="34">
        <v>15</v>
      </c>
      <c r="D20" s="18">
        <f t="shared" si="2"/>
        <v>187.41666666666669</v>
      </c>
      <c r="E20" s="19">
        <f t="shared" si="0"/>
        <v>3</v>
      </c>
      <c r="F20" s="23">
        <f t="shared" si="1"/>
        <v>7.4166666666666856</v>
      </c>
    </row>
    <row r="21" spans="1:6">
      <c r="A21" s="22">
        <v>20</v>
      </c>
      <c r="B21" s="34">
        <v>20</v>
      </c>
      <c r="C21" s="34">
        <v>15</v>
      </c>
      <c r="D21" s="18">
        <f t="shared" si="2"/>
        <v>203.33333333333334</v>
      </c>
      <c r="E21" s="19">
        <f t="shared" si="0"/>
        <v>3</v>
      </c>
      <c r="F21" s="23">
        <f t="shared" si="1"/>
        <v>23.333333333333343</v>
      </c>
    </row>
    <row r="22" spans="1:6">
      <c r="A22" s="22">
        <v>21</v>
      </c>
      <c r="B22" s="34"/>
      <c r="C22" s="34"/>
      <c r="D22" s="18" t="str">
        <f t="shared" si="2"/>
        <v/>
      </c>
      <c r="E22" s="19" t="str">
        <f t="shared" si="0"/>
        <v/>
      </c>
      <c r="F22" s="23" t="str">
        <f t="shared" si="1"/>
        <v/>
      </c>
    </row>
    <row r="23" spans="1:6">
      <c r="A23" s="22">
        <v>22</v>
      </c>
      <c r="B23" s="34"/>
      <c r="C23" s="34"/>
      <c r="D23" s="18" t="str">
        <f t="shared" si="2"/>
        <v/>
      </c>
      <c r="E23" s="19" t="str">
        <f t="shared" si="0"/>
        <v/>
      </c>
      <c r="F23" s="23" t="str">
        <f t="shared" si="1"/>
        <v/>
      </c>
    </row>
    <row r="24" spans="1:6">
      <c r="A24" s="22">
        <v>23</v>
      </c>
      <c r="B24" s="34"/>
      <c r="C24" s="16"/>
      <c r="D24" s="18" t="str">
        <f t="shared" si="2"/>
        <v/>
      </c>
      <c r="E24" s="19" t="str">
        <f t="shared" si="0"/>
        <v/>
      </c>
      <c r="F24" s="23" t="str">
        <f t="shared" si="1"/>
        <v/>
      </c>
    </row>
    <row r="25" spans="1:6">
      <c r="A25" s="22">
        <v>24</v>
      </c>
      <c r="B25" s="34"/>
      <c r="C25" s="34"/>
      <c r="D25" s="18" t="str">
        <f t="shared" si="2"/>
        <v/>
      </c>
      <c r="E25" s="19" t="str">
        <f t="shared" si="0"/>
        <v/>
      </c>
      <c r="F25" s="23" t="str">
        <f t="shared" si="1"/>
        <v/>
      </c>
    </row>
    <row r="26" spans="1:6">
      <c r="A26" s="22">
        <v>25</v>
      </c>
      <c r="B26" s="34"/>
      <c r="C26" s="34"/>
      <c r="D26" s="18" t="str">
        <f t="shared" si="2"/>
        <v/>
      </c>
      <c r="E26" s="19" t="str">
        <f t="shared" si="0"/>
        <v/>
      </c>
      <c r="F26" s="23" t="str">
        <f t="shared" si="1"/>
        <v/>
      </c>
    </row>
    <row r="27" spans="1:6">
      <c r="A27" s="22">
        <v>26</v>
      </c>
      <c r="B27" s="34"/>
      <c r="C27" s="34"/>
      <c r="D27" s="18" t="str">
        <f t="shared" si="2"/>
        <v/>
      </c>
      <c r="E27" s="19" t="str">
        <f t="shared" si="0"/>
        <v/>
      </c>
      <c r="F27" s="23" t="str">
        <f t="shared" si="1"/>
        <v/>
      </c>
    </row>
    <row r="28" spans="1:6">
      <c r="A28" s="22">
        <v>27</v>
      </c>
      <c r="B28" s="34"/>
      <c r="C28" s="34"/>
      <c r="D28" s="18" t="str">
        <f t="shared" si="2"/>
        <v/>
      </c>
      <c r="E28" s="19" t="str">
        <f t="shared" si="0"/>
        <v/>
      </c>
      <c r="F28" s="23" t="str">
        <f t="shared" si="1"/>
        <v/>
      </c>
    </row>
    <row r="29" spans="1:6">
      <c r="A29" s="22">
        <v>28</v>
      </c>
      <c r="B29" s="34"/>
      <c r="C29" s="34"/>
      <c r="D29" s="18" t="str">
        <f t="shared" si="2"/>
        <v/>
      </c>
      <c r="E29" s="19" t="str">
        <f t="shared" si="0"/>
        <v/>
      </c>
      <c r="F29" s="23" t="str">
        <f t="shared" si="1"/>
        <v/>
      </c>
    </row>
    <row r="30" spans="1:6">
      <c r="A30" s="22">
        <v>29</v>
      </c>
      <c r="B30" s="34"/>
      <c r="C30" s="34"/>
      <c r="D30" s="18" t="str">
        <f t="shared" si="2"/>
        <v/>
      </c>
      <c r="E30" s="19" t="str">
        <f t="shared" si="0"/>
        <v/>
      </c>
      <c r="F30" s="23" t="str">
        <f t="shared" si="1"/>
        <v/>
      </c>
    </row>
    <row r="31" spans="1:6">
      <c r="A31" s="22">
        <v>30</v>
      </c>
      <c r="B31" s="34"/>
      <c r="C31" s="34"/>
      <c r="D31" s="18" t="str">
        <f t="shared" si="2"/>
        <v/>
      </c>
      <c r="E31" s="19" t="str">
        <f t="shared" si="0"/>
        <v/>
      </c>
      <c r="F31" s="23" t="str">
        <f t="shared" si="1"/>
        <v/>
      </c>
    </row>
  </sheetData>
  <sheetProtection sheet="1" objects="1" scenarios="1"/>
  <phoneticPr fontId="3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workbookViewId="0">
      <pane ySplit="2" topLeftCell="A3" activePane="bottomLeft" state="frozen"/>
      <selection pane="bottomLeft" activeCell="G23" sqref="G23"/>
    </sheetView>
  </sheetViews>
  <sheetFormatPr baseColWidth="12" defaultRowHeight="18" x14ac:dyDescent="0"/>
  <cols>
    <col min="1" max="1" width="5.83203125" style="3" customWidth="1"/>
    <col min="2" max="2" width="5.83203125" style="1" customWidth="1"/>
    <col min="3" max="3" width="4.33203125" style="5" customWidth="1"/>
    <col min="4" max="4" width="8.83203125" style="6" customWidth="1"/>
    <col min="5" max="8" width="8.83203125" style="1" customWidth="1"/>
    <col min="9" max="9" width="4.33203125" style="2" customWidth="1"/>
    <col min="10" max="11" width="5.83203125" style="4" customWidth="1"/>
    <col min="12" max="12" width="12.83203125" style="3"/>
    <col min="13" max="13" width="77" style="3" customWidth="1"/>
    <col min="14" max="16384" width="12.83203125" style="3"/>
  </cols>
  <sheetData>
    <row r="1" spans="1:13">
      <c r="B1" s="6" t="s">
        <v>10</v>
      </c>
      <c r="C1" s="10" t="s">
        <v>23</v>
      </c>
      <c r="E1" s="9">
        <f>IF(C1="H",300,480)</f>
        <v>300</v>
      </c>
    </row>
    <row r="2" spans="1:13" s="32" customFormat="1" ht="19" thickBot="1">
      <c r="A2" s="24" t="s">
        <v>6</v>
      </c>
      <c r="B2" s="25" t="s">
        <v>5</v>
      </c>
      <c r="C2" s="26" t="s">
        <v>9</v>
      </c>
      <c r="D2" s="25" t="s">
        <v>19</v>
      </c>
      <c r="E2" s="25" t="s">
        <v>7</v>
      </c>
      <c r="F2" s="25" t="s">
        <v>8</v>
      </c>
      <c r="G2" s="25" t="s">
        <v>15</v>
      </c>
      <c r="H2" s="25" t="s">
        <v>0</v>
      </c>
      <c r="I2" s="27" t="s">
        <v>4</v>
      </c>
      <c r="J2" s="28" t="s">
        <v>1</v>
      </c>
      <c r="K2" s="29" t="s">
        <v>2</v>
      </c>
      <c r="L2" s="30" t="s">
        <v>3</v>
      </c>
      <c r="M2" s="31" t="s">
        <v>11</v>
      </c>
    </row>
    <row r="3" spans="1:13" ht="19" thickTop="1">
      <c r="A3" s="20">
        <v>1</v>
      </c>
      <c r="B3" s="11">
        <v>1</v>
      </c>
      <c r="C3" s="12" t="str">
        <f>IF(E3=0,"",IF(E3&lt;$E$1,"L",IF(E3&lt;=300,"","H")))</f>
        <v>L</v>
      </c>
      <c r="D3" s="13">
        <f t="shared" ref="D3:D32" si="0">IF(E3="","",E3-273)</f>
        <v>-193</v>
      </c>
      <c r="E3" s="11">
        <v>80</v>
      </c>
      <c r="F3" s="11">
        <v>0</v>
      </c>
      <c r="G3" s="11">
        <v>5</v>
      </c>
      <c r="H3" s="11">
        <v>5</v>
      </c>
      <c r="I3" s="14">
        <f>IF(H3="","",(F3+G3+0.25+H3)+(55+30*IF(C3="",0,1))/60)</f>
        <v>11.666666666666666</v>
      </c>
      <c r="J3" s="15">
        <f>IF(I3="","",INT(I3/60))</f>
        <v>0</v>
      </c>
      <c r="K3" s="21">
        <f>IF(I3="","",I3-J3*60)</f>
        <v>11.666666666666666</v>
      </c>
      <c r="M3" s="7" t="s">
        <v>21</v>
      </c>
    </row>
    <row r="4" spans="1:13">
      <c r="A4" s="22">
        <v>2</v>
      </c>
      <c r="B4" s="16"/>
      <c r="C4" s="12" t="str">
        <f t="shared" ref="C4:C32" si="1">IF(E4=0,"",IF(E4&lt;$E$1,"L",IF(E4&lt;=300,"","H")))</f>
        <v>L</v>
      </c>
      <c r="D4" s="17">
        <f t="shared" si="0"/>
        <v>-173</v>
      </c>
      <c r="E4" s="16">
        <v>100</v>
      </c>
      <c r="F4" s="11">
        <v>2</v>
      </c>
      <c r="G4" s="11">
        <v>3</v>
      </c>
      <c r="H4" s="16">
        <v>5</v>
      </c>
      <c r="I4" s="18">
        <f>IF(H4="","",I3+(F4+G4+0.25+H4)+(55*COUNTA(B4)*IF(B4=B3,0,1)+30*COUNTA(E4)*IF(C4=C3,0,1))/60)</f>
        <v>21.916666666666664</v>
      </c>
      <c r="J4" s="19">
        <f t="shared" ref="J4:J32" si="2">IF(I4="","",INT(I4/60))</f>
        <v>0</v>
      </c>
      <c r="K4" s="23">
        <f t="shared" ref="K4:K32" si="3">IF(I4="","",I4-J4*60)</f>
        <v>21.916666666666664</v>
      </c>
      <c r="M4" s="7" t="s">
        <v>22</v>
      </c>
    </row>
    <row r="5" spans="1:13">
      <c r="A5" s="22">
        <v>3</v>
      </c>
      <c r="B5" s="16"/>
      <c r="C5" s="12" t="str">
        <f t="shared" si="1"/>
        <v>L</v>
      </c>
      <c r="D5" s="17">
        <f t="shared" si="0"/>
        <v>-73</v>
      </c>
      <c r="E5" s="11">
        <v>200</v>
      </c>
      <c r="F5" s="11">
        <v>2</v>
      </c>
      <c r="G5" s="11">
        <v>3</v>
      </c>
      <c r="H5" s="11">
        <v>5</v>
      </c>
      <c r="I5" s="18">
        <f t="shared" ref="I5:I32" si="4">IF(H5="","",I4+(F5+G5+0.25+H5)+(55*COUNTA(B5)*IF(B5=B4,0,1)+30*COUNTA(E5)*IF(C5=C4,0,1))/60)</f>
        <v>32.166666666666664</v>
      </c>
      <c r="J5" s="19">
        <f t="shared" si="2"/>
        <v>0</v>
      </c>
      <c r="K5" s="23">
        <f t="shared" si="3"/>
        <v>32.166666666666664</v>
      </c>
      <c r="M5" s="7" t="s">
        <v>16</v>
      </c>
    </row>
    <row r="6" spans="1:13">
      <c r="A6" s="22">
        <v>4</v>
      </c>
      <c r="B6" s="16"/>
      <c r="C6" s="12" t="str">
        <f t="shared" si="1"/>
        <v/>
      </c>
      <c r="D6" s="17">
        <f t="shared" si="0"/>
        <v>27</v>
      </c>
      <c r="E6" s="16">
        <v>300</v>
      </c>
      <c r="F6" s="11">
        <v>0</v>
      </c>
      <c r="G6" s="11">
        <v>0</v>
      </c>
      <c r="H6" s="16">
        <v>5</v>
      </c>
      <c r="I6" s="18">
        <f t="shared" si="4"/>
        <v>37.916666666666664</v>
      </c>
      <c r="J6" s="19">
        <f t="shared" si="2"/>
        <v>0</v>
      </c>
      <c r="K6" s="23">
        <f t="shared" si="3"/>
        <v>37.916666666666664</v>
      </c>
      <c r="M6" s="7" t="s">
        <v>18</v>
      </c>
    </row>
    <row r="7" spans="1:13">
      <c r="A7" s="22">
        <v>5</v>
      </c>
      <c r="B7" s="16"/>
      <c r="C7" s="12" t="str">
        <f t="shared" si="1"/>
        <v>H</v>
      </c>
      <c r="D7" s="17">
        <f t="shared" si="0"/>
        <v>127</v>
      </c>
      <c r="E7" s="11">
        <v>400</v>
      </c>
      <c r="F7" s="11">
        <v>3</v>
      </c>
      <c r="G7" s="11">
        <v>2</v>
      </c>
      <c r="H7" s="11">
        <v>5</v>
      </c>
      <c r="I7" s="18">
        <f t="shared" si="4"/>
        <v>48.666666666666664</v>
      </c>
      <c r="J7" s="19">
        <f t="shared" si="2"/>
        <v>0</v>
      </c>
      <c r="K7" s="23">
        <f t="shared" si="3"/>
        <v>48.666666666666664</v>
      </c>
      <c r="M7" s="7" t="s">
        <v>17</v>
      </c>
    </row>
    <row r="8" spans="1:13">
      <c r="A8" s="22">
        <v>6</v>
      </c>
      <c r="B8" s="16"/>
      <c r="C8" s="12" t="str">
        <f t="shared" si="1"/>
        <v>H</v>
      </c>
      <c r="D8" s="17">
        <f t="shared" si="0"/>
        <v>327</v>
      </c>
      <c r="E8" s="16">
        <v>600</v>
      </c>
      <c r="F8" s="11">
        <v>3</v>
      </c>
      <c r="G8" s="11">
        <v>2</v>
      </c>
      <c r="H8" s="16">
        <v>5</v>
      </c>
      <c r="I8" s="18">
        <f t="shared" si="4"/>
        <v>58.916666666666664</v>
      </c>
      <c r="J8" s="19">
        <f t="shared" si="2"/>
        <v>0</v>
      </c>
      <c r="K8" s="23">
        <f t="shared" si="3"/>
        <v>58.916666666666664</v>
      </c>
      <c r="M8" s="7" t="s">
        <v>14</v>
      </c>
    </row>
    <row r="9" spans="1:13">
      <c r="A9" s="22">
        <v>7</v>
      </c>
      <c r="B9" s="16"/>
      <c r="C9" s="12" t="str">
        <f t="shared" si="1"/>
        <v>H</v>
      </c>
      <c r="D9" s="17">
        <f t="shared" si="0"/>
        <v>527</v>
      </c>
      <c r="E9" s="11">
        <v>800</v>
      </c>
      <c r="F9" s="11">
        <v>3</v>
      </c>
      <c r="G9" s="11">
        <v>2</v>
      </c>
      <c r="H9" s="11">
        <v>5</v>
      </c>
      <c r="I9" s="18">
        <f t="shared" si="4"/>
        <v>69.166666666666657</v>
      </c>
      <c r="J9" s="19">
        <f t="shared" si="2"/>
        <v>1</v>
      </c>
      <c r="K9" s="23">
        <f t="shared" si="3"/>
        <v>9.1666666666666572</v>
      </c>
    </row>
    <row r="10" spans="1:13">
      <c r="A10" s="22">
        <v>8</v>
      </c>
      <c r="B10" s="16"/>
      <c r="C10" s="12" t="str">
        <f t="shared" si="1"/>
        <v>H</v>
      </c>
      <c r="D10" s="17">
        <f t="shared" si="0"/>
        <v>727</v>
      </c>
      <c r="E10" s="16">
        <v>1000</v>
      </c>
      <c r="F10" s="11">
        <v>3</v>
      </c>
      <c r="G10" s="11">
        <v>2</v>
      </c>
      <c r="H10" s="16">
        <v>5</v>
      </c>
      <c r="I10" s="18">
        <f t="shared" si="4"/>
        <v>79.416666666666657</v>
      </c>
      <c r="J10" s="19">
        <f t="shared" si="2"/>
        <v>1</v>
      </c>
      <c r="K10" s="23">
        <f t="shared" si="3"/>
        <v>19.416666666666657</v>
      </c>
    </row>
    <row r="11" spans="1:13">
      <c r="A11" s="22">
        <v>9</v>
      </c>
      <c r="B11" s="16">
        <v>2</v>
      </c>
      <c r="C11" s="12" t="str">
        <f t="shared" si="1"/>
        <v>L</v>
      </c>
      <c r="D11" s="17">
        <f t="shared" si="0"/>
        <v>-193</v>
      </c>
      <c r="E11" s="11">
        <v>80</v>
      </c>
      <c r="F11" s="11">
        <v>0</v>
      </c>
      <c r="G11" s="11">
        <v>5</v>
      </c>
      <c r="H11" s="11">
        <v>5</v>
      </c>
      <c r="I11" s="18">
        <f t="shared" si="4"/>
        <v>91.083333333333329</v>
      </c>
      <c r="J11" s="19">
        <f t="shared" si="2"/>
        <v>1</v>
      </c>
      <c r="K11" s="23">
        <f t="shared" si="3"/>
        <v>31.083333333333329</v>
      </c>
    </row>
    <row r="12" spans="1:13">
      <c r="A12" s="22">
        <v>10</v>
      </c>
      <c r="B12" s="16"/>
      <c r="C12" s="12" t="str">
        <f t="shared" si="1"/>
        <v>L</v>
      </c>
      <c r="D12" s="17">
        <f t="shared" si="0"/>
        <v>-173</v>
      </c>
      <c r="E12" s="16">
        <v>100</v>
      </c>
      <c r="F12" s="11">
        <v>2</v>
      </c>
      <c r="G12" s="11">
        <v>3</v>
      </c>
      <c r="H12" s="16">
        <v>5</v>
      </c>
      <c r="I12" s="18">
        <f t="shared" si="4"/>
        <v>101.33333333333333</v>
      </c>
      <c r="J12" s="19">
        <f t="shared" si="2"/>
        <v>1</v>
      </c>
      <c r="K12" s="23">
        <f t="shared" si="3"/>
        <v>41.333333333333329</v>
      </c>
    </row>
    <row r="13" spans="1:13">
      <c r="A13" s="22">
        <v>11</v>
      </c>
      <c r="B13" s="16"/>
      <c r="C13" s="12" t="str">
        <f t="shared" si="1"/>
        <v>L</v>
      </c>
      <c r="D13" s="17">
        <f t="shared" si="0"/>
        <v>-73</v>
      </c>
      <c r="E13" s="11">
        <v>200</v>
      </c>
      <c r="F13" s="11">
        <v>2</v>
      </c>
      <c r="G13" s="11">
        <v>3</v>
      </c>
      <c r="H13" s="11">
        <v>5</v>
      </c>
      <c r="I13" s="18">
        <f t="shared" si="4"/>
        <v>111.58333333333333</v>
      </c>
      <c r="J13" s="19">
        <f t="shared" si="2"/>
        <v>1</v>
      </c>
      <c r="K13" s="23">
        <f t="shared" si="3"/>
        <v>51.583333333333329</v>
      </c>
    </row>
    <row r="14" spans="1:13">
      <c r="A14" s="22">
        <v>12</v>
      </c>
      <c r="B14" s="16"/>
      <c r="C14" s="12" t="str">
        <f t="shared" si="1"/>
        <v/>
      </c>
      <c r="D14" s="17">
        <f t="shared" si="0"/>
        <v>27</v>
      </c>
      <c r="E14" s="16">
        <v>300</v>
      </c>
      <c r="F14" s="11">
        <v>0</v>
      </c>
      <c r="G14" s="11">
        <v>0</v>
      </c>
      <c r="H14" s="16">
        <v>5</v>
      </c>
      <c r="I14" s="18">
        <f t="shared" si="4"/>
        <v>117.33333333333333</v>
      </c>
      <c r="J14" s="19">
        <f t="shared" si="2"/>
        <v>1</v>
      </c>
      <c r="K14" s="23">
        <f t="shared" si="3"/>
        <v>57.333333333333329</v>
      </c>
    </row>
    <row r="15" spans="1:13">
      <c r="A15" s="22">
        <v>13</v>
      </c>
      <c r="B15" s="16"/>
      <c r="C15" s="12" t="str">
        <f t="shared" si="1"/>
        <v>H</v>
      </c>
      <c r="D15" s="17">
        <f t="shared" si="0"/>
        <v>127</v>
      </c>
      <c r="E15" s="11">
        <v>400</v>
      </c>
      <c r="F15" s="11">
        <v>3</v>
      </c>
      <c r="G15" s="11">
        <v>2</v>
      </c>
      <c r="H15" s="11">
        <v>5</v>
      </c>
      <c r="I15" s="18">
        <f t="shared" si="4"/>
        <v>128.08333333333331</v>
      </c>
      <c r="J15" s="19">
        <f t="shared" si="2"/>
        <v>2</v>
      </c>
      <c r="K15" s="23">
        <f t="shared" si="3"/>
        <v>8.0833333333333144</v>
      </c>
    </row>
    <row r="16" spans="1:13">
      <c r="A16" s="22">
        <v>14</v>
      </c>
      <c r="B16" s="16"/>
      <c r="C16" s="12" t="str">
        <f t="shared" si="1"/>
        <v>H</v>
      </c>
      <c r="D16" s="17">
        <f t="shared" si="0"/>
        <v>327</v>
      </c>
      <c r="E16" s="16">
        <v>600</v>
      </c>
      <c r="F16" s="11">
        <v>3</v>
      </c>
      <c r="G16" s="11">
        <v>2</v>
      </c>
      <c r="H16" s="16">
        <v>5</v>
      </c>
      <c r="I16" s="18">
        <f t="shared" si="4"/>
        <v>138.33333333333331</v>
      </c>
      <c r="J16" s="19">
        <f t="shared" si="2"/>
        <v>2</v>
      </c>
      <c r="K16" s="23">
        <f t="shared" si="3"/>
        <v>18.333333333333314</v>
      </c>
    </row>
    <row r="17" spans="1:11">
      <c r="A17" s="22">
        <v>15</v>
      </c>
      <c r="B17" s="16"/>
      <c r="C17" s="12" t="str">
        <f t="shared" si="1"/>
        <v>H</v>
      </c>
      <c r="D17" s="17">
        <f t="shared" si="0"/>
        <v>527</v>
      </c>
      <c r="E17" s="11">
        <v>800</v>
      </c>
      <c r="F17" s="11">
        <v>3</v>
      </c>
      <c r="G17" s="11">
        <v>2</v>
      </c>
      <c r="H17" s="11">
        <v>5</v>
      </c>
      <c r="I17" s="18">
        <f t="shared" si="4"/>
        <v>148.58333333333331</v>
      </c>
      <c r="J17" s="19">
        <f t="shared" si="2"/>
        <v>2</v>
      </c>
      <c r="K17" s="23">
        <f t="shared" si="3"/>
        <v>28.583333333333314</v>
      </c>
    </row>
    <row r="18" spans="1:11">
      <c r="A18" s="22">
        <v>16</v>
      </c>
      <c r="B18" s="16"/>
      <c r="C18" s="12" t="str">
        <f t="shared" si="1"/>
        <v>H</v>
      </c>
      <c r="D18" s="17">
        <f t="shared" si="0"/>
        <v>727</v>
      </c>
      <c r="E18" s="16">
        <v>1000</v>
      </c>
      <c r="F18" s="11">
        <v>3</v>
      </c>
      <c r="G18" s="11">
        <v>2</v>
      </c>
      <c r="H18" s="16">
        <v>5</v>
      </c>
      <c r="I18" s="18">
        <f t="shared" si="4"/>
        <v>158.83333333333331</v>
      </c>
      <c r="J18" s="19">
        <f t="shared" si="2"/>
        <v>2</v>
      </c>
      <c r="K18" s="23">
        <f t="shared" si="3"/>
        <v>38.833333333333314</v>
      </c>
    </row>
    <row r="19" spans="1:11">
      <c r="A19" s="22">
        <v>17</v>
      </c>
      <c r="B19" s="16">
        <v>3</v>
      </c>
      <c r="C19" s="12" t="str">
        <f t="shared" si="1"/>
        <v>L</v>
      </c>
      <c r="D19" s="17">
        <f t="shared" si="0"/>
        <v>-193</v>
      </c>
      <c r="E19" s="39">
        <v>80</v>
      </c>
      <c r="F19" s="39">
        <v>0</v>
      </c>
      <c r="G19" s="39">
        <v>5</v>
      </c>
      <c r="H19" s="39">
        <v>5</v>
      </c>
      <c r="I19" s="18">
        <f t="shared" si="4"/>
        <v>170.49999999999997</v>
      </c>
      <c r="J19" s="19">
        <f t="shared" si="2"/>
        <v>2</v>
      </c>
      <c r="K19" s="23">
        <f t="shared" si="3"/>
        <v>50.499999999999972</v>
      </c>
    </row>
    <row r="20" spans="1:11">
      <c r="A20" s="22">
        <v>18</v>
      </c>
      <c r="B20" s="16"/>
      <c r="C20" s="12" t="str">
        <f t="shared" si="1"/>
        <v>L</v>
      </c>
      <c r="D20" s="17">
        <f t="shared" si="0"/>
        <v>-173</v>
      </c>
      <c r="E20" s="39">
        <v>100</v>
      </c>
      <c r="F20" s="39">
        <v>2</v>
      </c>
      <c r="G20" s="39">
        <v>3</v>
      </c>
      <c r="H20" s="39">
        <v>5</v>
      </c>
      <c r="I20" s="18">
        <f t="shared" si="4"/>
        <v>180.74999999999997</v>
      </c>
      <c r="J20" s="19">
        <f t="shared" si="2"/>
        <v>3</v>
      </c>
      <c r="K20" s="23">
        <f t="shared" si="3"/>
        <v>0.74999999999997158</v>
      </c>
    </row>
    <row r="21" spans="1:11">
      <c r="A21" s="22">
        <v>19</v>
      </c>
      <c r="B21" s="16"/>
      <c r="C21" s="12" t="str">
        <f t="shared" si="1"/>
        <v>L</v>
      </c>
      <c r="D21" s="17">
        <f t="shared" si="0"/>
        <v>-73</v>
      </c>
      <c r="E21" s="39">
        <v>200</v>
      </c>
      <c r="F21" s="39">
        <v>2</v>
      </c>
      <c r="G21" s="39">
        <v>3</v>
      </c>
      <c r="H21" s="39">
        <v>5</v>
      </c>
      <c r="I21" s="18">
        <f t="shared" si="4"/>
        <v>190.99999999999997</v>
      </c>
      <c r="J21" s="19">
        <f t="shared" si="2"/>
        <v>3</v>
      </c>
      <c r="K21" s="23">
        <f t="shared" si="3"/>
        <v>10.999999999999972</v>
      </c>
    </row>
    <row r="22" spans="1:11">
      <c r="A22" s="22">
        <v>20</v>
      </c>
      <c r="B22" s="16"/>
      <c r="C22" s="12" t="str">
        <f t="shared" si="1"/>
        <v/>
      </c>
      <c r="D22" s="17">
        <f t="shared" si="0"/>
        <v>27</v>
      </c>
      <c r="E22" s="39">
        <v>300</v>
      </c>
      <c r="F22" s="39">
        <v>0</v>
      </c>
      <c r="G22" s="39">
        <v>0</v>
      </c>
      <c r="H22" s="39">
        <v>5</v>
      </c>
      <c r="I22" s="18">
        <f t="shared" si="4"/>
        <v>196.74999999999997</v>
      </c>
      <c r="J22" s="19">
        <f t="shared" si="2"/>
        <v>3</v>
      </c>
      <c r="K22" s="23">
        <f t="shared" si="3"/>
        <v>16.749999999999972</v>
      </c>
    </row>
    <row r="23" spans="1:11">
      <c r="A23" s="22">
        <v>21</v>
      </c>
      <c r="B23" s="16"/>
      <c r="C23" s="12" t="str">
        <f t="shared" si="1"/>
        <v>H</v>
      </c>
      <c r="D23" s="17">
        <f t="shared" si="0"/>
        <v>127</v>
      </c>
      <c r="E23" s="39">
        <v>400</v>
      </c>
      <c r="F23" s="39">
        <v>3</v>
      </c>
      <c r="G23" s="39">
        <v>2</v>
      </c>
      <c r="H23" s="39">
        <v>5</v>
      </c>
      <c r="I23" s="18">
        <f t="shared" si="4"/>
        <v>207.49999999999997</v>
      </c>
      <c r="J23" s="19">
        <f t="shared" si="2"/>
        <v>3</v>
      </c>
      <c r="K23" s="23">
        <f t="shared" si="3"/>
        <v>27.499999999999972</v>
      </c>
    </row>
    <row r="24" spans="1:11">
      <c r="A24" s="22">
        <v>22</v>
      </c>
      <c r="B24" s="16"/>
      <c r="C24" s="12" t="str">
        <f t="shared" si="1"/>
        <v>H</v>
      </c>
      <c r="D24" s="17">
        <f t="shared" si="0"/>
        <v>327</v>
      </c>
      <c r="E24" s="39">
        <v>600</v>
      </c>
      <c r="F24" s="39">
        <v>3</v>
      </c>
      <c r="G24" s="39">
        <v>2</v>
      </c>
      <c r="H24" s="39">
        <v>5</v>
      </c>
      <c r="I24" s="18">
        <f t="shared" si="4"/>
        <v>217.74999999999997</v>
      </c>
      <c r="J24" s="19">
        <f t="shared" si="2"/>
        <v>3</v>
      </c>
      <c r="K24" s="23">
        <f t="shared" si="3"/>
        <v>37.749999999999972</v>
      </c>
    </row>
    <row r="25" spans="1:11">
      <c r="A25" s="22">
        <v>23</v>
      </c>
      <c r="B25" s="16"/>
      <c r="C25" s="12" t="str">
        <f t="shared" si="1"/>
        <v>H</v>
      </c>
      <c r="D25" s="17">
        <f t="shared" si="0"/>
        <v>527</v>
      </c>
      <c r="E25" s="39">
        <v>800</v>
      </c>
      <c r="F25" s="39">
        <v>3</v>
      </c>
      <c r="G25" s="39">
        <v>2</v>
      </c>
      <c r="H25" s="39">
        <v>5</v>
      </c>
      <c r="I25" s="18">
        <f t="shared" si="4"/>
        <v>227.99999999999997</v>
      </c>
      <c r="J25" s="19">
        <f t="shared" si="2"/>
        <v>3</v>
      </c>
      <c r="K25" s="23">
        <f t="shared" si="3"/>
        <v>47.999999999999972</v>
      </c>
    </row>
    <row r="26" spans="1:11">
      <c r="A26" s="22">
        <v>24</v>
      </c>
      <c r="B26" s="16"/>
      <c r="C26" s="12" t="str">
        <f t="shared" si="1"/>
        <v>H</v>
      </c>
      <c r="D26" s="17">
        <f t="shared" si="0"/>
        <v>727</v>
      </c>
      <c r="E26" s="39">
        <v>1000</v>
      </c>
      <c r="F26" s="39">
        <v>3</v>
      </c>
      <c r="G26" s="39">
        <v>2</v>
      </c>
      <c r="H26" s="39">
        <v>5</v>
      </c>
      <c r="I26" s="18">
        <f t="shared" si="4"/>
        <v>238.24999999999997</v>
      </c>
      <c r="J26" s="19">
        <f t="shared" si="2"/>
        <v>3</v>
      </c>
      <c r="K26" s="23">
        <f t="shared" si="3"/>
        <v>58.249999999999972</v>
      </c>
    </row>
    <row r="27" spans="1:11">
      <c r="A27" s="22">
        <v>25</v>
      </c>
      <c r="B27" s="16"/>
      <c r="C27" s="12" t="str">
        <f t="shared" si="1"/>
        <v/>
      </c>
      <c r="D27" s="17" t="str">
        <f t="shared" si="0"/>
        <v/>
      </c>
      <c r="E27" s="39"/>
      <c r="F27" s="39"/>
      <c r="G27" s="39"/>
      <c r="H27" s="39"/>
      <c r="I27" s="18" t="str">
        <f t="shared" si="4"/>
        <v/>
      </c>
      <c r="J27" s="19" t="str">
        <f t="shared" si="2"/>
        <v/>
      </c>
      <c r="K27" s="23" t="str">
        <f t="shared" si="3"/>
        <v/>
      </c>
    </row>
    <row r="28" spans="1:11">
      <c r="A28" s="22">
        <v>26</v>
      </c>
      <c r="B28" s="16"/>
      <c r="C28" s="12" t="str">
        <f t="shared" si="1"/>
        <v/>
      </c>
      <c r="D28" s="17" t="str">
        <f t="shared" si="0"/>
        <v/>
      </c>
      <c r="E28" s="16"/>
      <c r="F28" s="11"/>
      <c r="G28" s="11"/>
      <c r="H28" s="16"/>
      <c r="I28" s="18" t="str">
        <f t="shared" si="4"/>
        <v/>
      </c>
      <c r="J28" s="19" t="str">
        <f t="shared" si="2"/>
        <v/>
      </c>
      <c r="K28" s="23" t="str">
        <f t="shared" si="3"/>
        <v/>
      </c>
    </row>
    <row r="29" spans="1:11">
      <c r="A29" s="22">
        <v>27</v>
      </c>
      <c r="B29" s="16"/>
      <c r="C29" s="12" t="str">
        <f t="shared" si="1"/>
        <v/>
      </c>
      <c r="D29" s="17" t="str">
        <f t="shared" si="0"/>
        <v/>
      </c>
      <c r="E29" s="11"/>
      <c r="F29" s="11"/>
      <c r="G29" s="11"/>
      <c r="H29" s="11"/>
      <c r="I29" s="18" t="str">
        <f t="shared" si="4"/>
        <v/>
      </c>
      <c r="J29" s="19" t="str">
        <f t="shared" si="2"/>
        <v/>
      </c>
      <c r="K29" s="23" t="str">
        <f t="shared" si="3"/>
        <v/>
      </c>
    </row>
    <row r="30" spans="1:11">
      <c r="A30" s="22">
        <v>28</v>
      </c>
      <c r="B30" s="16"/>
      <c r="C30" s="12" t="str">
        <f t="shared" si="1"/>
        <v/>
      </c>
      <c r="D30" s="17" t="str">
        <f t="shared" si="0"/>
        <v/>
      </c>
      <c r="E30" s="11"/>
      <c r="F30" s="11"/>
      <c r="G30" s="11"/>
      <c r="H30" s="16"/>
      <c r="I30" s="18" t="str">
        <f t="shared" si="4"/>
        <v/>
      </c>
      <c r="J30" s="19" t="str">
        <f t="shared" si="2"/>
        <v/>
      </c>
      <c r="K30" s="23" t="str">
        <f t="shared" si="3"/>
        <v/>
      </c>
    </row>
    <row r="31" spans="1:11">
      <c r="A31" s="22">
        <v>29</v>
      </c>
      <c r="B31" s="16"/>
      <c r="C31" s="12" t="str">
        <f t="shared" si="1"/>
        <v/>
      </c>
      <c r="D31" s="17" t="str">
        <f t="shared" si="0"/>
        <v/>
      </c>
      <c r="E31" s="16"/>
      <c r="F31" s="11"/>
      <c r="G31" s="11"/>
      <c r="H31" s="11"/>
      <c r="I31" s="18" t="str">
        <f t="shared" si="4"/>
        <v/>
      </c>
      <c r="J31" s="19" t="str">
        <f t="shared" si="2"/>
        <v/>
      </c>
      <c r="K31" s="23" t="str">
        <f t="shared" si="3"/>
        <v/>
      </c>
    </row>
    <row r="32" spans="1:11">
      <c r="A32" s="22">
        <v>30</v>
      </c>
      <c r="B32" s="16"/>
      <c r="C32" s="12" t="str">
        <f t="shared" si="1"/>
        <v/>
      </c>
      <c r="D32" s="17" t="str">
        <f t="shared" si="0"/>
        <v/>
      </c>
      <c r="E32" s="16"/>
      <c r="F32" s="16"/>
      <c r="G32" s="16"/>
      <c r="H32" s="16"/>
      <c r="I32" s="18" t="str">
        <f t="shared" si="4"/>
        <v/>
      </c>
      <c r="J32" s="19" t="str">
        <f t="shared" si="2"/>
        <v/>
      </c>
      <c r="K32" s="23" t="str">
        <f t="shared" si="3"/>
        <v/>
      </c>
    </row>
  </sheetData>
  <sheetProtection sheet="1" objects="1" scenarios="1"/>
  <phoneticPr fontId="3"/>
  <conditionalFormatting sqref="C3:C32">
    <cfRule type="containsText" dxfId="1" priority="1" operator="containsText" text="H">
      <formula>NOT(ISERROR(SEARCH("H",C3)))</formula>
    </cfRule>
    <cfRule type="containsText" dxfId="0" priority="2" operator="containsText" text="L">
      <formula>NOT(ISERROR(SEARCH("L",C3)))</formula>
    </cfRule>
  </conditionalFormatting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室温</vt:lpstr>
      <vt:lpstr>温度変化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Osaka Keiichi</dc:creator>
  <cp:lastModifiedBy>Osaka Keiichi</cp:lastModifiedBy>
  <cp:lastPrinted>2013-11-11T14:26:19Z</cp:lastPrinted>
  <dcterms:created xsi:type="dcterms:W3CDTF">2013-05-28T01:55:05Z</dcterms:created>
  <dcterms:modified xsi:type="dcterms:W3CDTF">2014-04-20T03:25:46Z</dcterms:modified>
</cp:coreProperties>
</file>